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nizares-my.sharepoint.com/personal/ctorresc_unizar_es/Documents/Termoeconomia/Manual TaesLab/Ejemplos/cgam/"/>
    </mc:Choice>
  </mc:AlternateContent>
  <xr:revisionPtr revIDLastSave="50" documentId="8_{FC29F920-C796-4BC9-96D5-63F71F7118CA}" xr6:coauthVersionLast="47" xr6:coauthVersionMax="47" xr10:uidLastSave="{08383FE4-BCB7-4230-AAE9-752605989815}"/>
  <bookViews>
    <workbookView xWindow="1710" yWindow="1005" windowWidth="24360" windowHeight="13635" activeTab="2" xr2:uid="{2F2E3397-C3EC-4C0D-8B63-7D69463E580A}"/>
  </bookViews>
  <sheets>
    <sheet name="Exergy" sheetId="7" r:id="rId1"/>
    <sheet name="Index" sheetId="8" r:id="rId2"/>
    <sheet name="REF" sheetId="1" r:id="rId3"/>
    <sheet name="T1180" sheetId="2" r:id="rId4"/>
    <sheet name="ETG87" sheetId="3" r:id="rId5"/>
    <sheet name="ECMP83" sheetId="4" r:id="rId6"/>
    <sheet name="RP84" sheetId="5" r:id="rId7"/>
    <sheet name="PINCH10" sheetId="6" r:id="rId8"/>
  </sheets>
  <externalReferences>
    <externalReference r:id="rId9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0" i="7" l="1"/>
  <c r="H8" i="7"/>
  <c r="H14" i="7"/>
  <c r="H3" i="7"/>
  <c r="H4" i="7"/>
  <c r="H5" i="7"/>
  <c r="H6" i="7"/>
  <c r="H7" i="7"/>
  <c r="H9" i="7"/>
  <c r="H11" i="7"/>
  <c r="H12" i="7"/>
  <c r="H13" i="7"/>
  <c r="H2" i="7"/>
  <c r="G3" i="7"/>
  <c r="G4" i="7"/>
  <c r="G5" i="7"/>
  <c r="G6" i="7"/>
  <c r="G7" i="7"/>
  <c r="G8" i="7"/>
  <c r="G9" i="7"/>
  <c r="G10" i="7"/>
  <c r="G11" i="7"/>
  <c r="G12" i="7"/>
  <c r="G13" i="7"/>
  <c r="G14" i="7"/>
  <c r="G2" i="7"/>
  <c r="F3" i="7"/>
  <c r="F4" i="7"/>
  <c r="F5" i="7"/>
  <c r="F6" i="7"/>
  <c r="F7" i="7"/>
  <c r="F8" i="7"/>
  <c r="F9" i="7"/>
  <c r="F10" i="7"/>
  <c r="F11" i="7"/>
  <c r="F12" i="7"/>
  <c r="F13" i="7"/>
  <c r="F14" i="7"/>
  <c r="F2" i="7"/>
  <c r="E14" i="7"/>
  <c r="E3" i="7"/>
  <c r="E4" i="7"/>
  <c r="E5" i="7"/>
  <c r="E6" i="7"/>
  <c r="E7" i="7"/>
  <c r="E8" i="7"/>
  <c r="E9" i="7"/>
  <c r="E10" i="7"/>
  <c r="E11" i="7"/>
  <c r="E12" i="7"/>
  <c r="E13" i="7"/>
  <c r="E2" i="7"/>
  <c r="D3" i="7"/>
  <c r="D4" i="7"/>
  <c r="D5" i="7"/>
  <c r="D6" i="7"/>
  <c r="D7" i="7"/>
  <c r="D8" i="7"/>
  <c r="D9" i="7"/>
  <c r="D10" i="7"/>
  <c r="D11" i="7"/>
  <c r="D12" i="7"/>
  <c r="D13" i="7"/>
  <c r="D14" i="7"/>
  <c r="D2" i="7"/>
  <c r="C3" i="7"/>
  <c r="C4" i="7"/>
  <c r="C5" i="7"/>
  <c r="C6" i="7"/>
  <c r="C7" i="7"/>
  <c r="C8" i="7"/>
  <c r="C9" i="7"/>
  <c r="C10" i="7"/>
  <c r="C11" i="7"/>
  <c r="C12" i="7"/>
  <c r="C13" i="7"/>
  <c r="C14" i="7"/>
  <c r="C2" i="7"/>
  <c r="B3" i="7"/>
  <c r="B4" i="7"/>
  <c r="B5" i="7"/>
  <c r="B6" i="7"/>
  <c r="B7" i="7"/>
  <c r="B8" i="7"/>
  <c r="B9" i="7"/>
  <c r="B10" i="7"/>
  <c r="B11" i="7"/>
  <c r="B12" i="7"/>
  <c r="B13" i="7"/>
  <c r="B14" i="7"/>
  <c r="B2" i="7"/>
  <c r="A9" i="7"/>
  <c r="A13" i="7"/>
  <c r="A1" i="7"/>
  <c r="B1" i="6"/>
  <c r="C1" i="6"/>
  <c r="D1" i="6"/>
  <c r="E1" i="6"/>
  <c r="F1" i="6"/>
  <c r="G1" i="6"/>
  <c r="A14" i="6"/>
  <c r="A3" i="6"/>
  <c r="A4" i="6"/>
  <c r="A5" i="6"/>
  <c r="A11" i="6"/>
  <c r="A12" i="6"/>
  <c r="A13" i="6"/>
  <c r="A1" i="6"/>
  <c r="B1" i="5"/>
  <c r="C1" i="5"/>
  <c r="D1" i="5"/>
  <c r="E1" i="5"/>
  <c r="F1" i="5"/>
  <c r="G1" i="5"/>
  <c r="A2" i="5"/>
  <c r="A5" i="5"/>
  <c r="A9" i="5"/>
  <c r="A10" i="5"/>
  <c r="A13" i="5"/>
  <c r="A14" i="5"/>
  <c r="A1" i="5"/>
  <c r="B1" i="4"/>
  <c r="C1" i="4"/>
  <c r="D1" i="4"/>
  <c r="E1" i="4"/>
  <c r="F1" i="4"/>
  <c r="G1" i="4"/>
  <c r="A3" i="4"/>
  <c r="A4" i="4"/>
  <c r="A5" i="4"/>
  <c r="A12" i="4"/>
  <c r="A13" i="4"/>
  <c r="A14" i="4"/>
  <c r="A1" i="4"/>
  <c r="B1" i="3"/>
  <c r="C1" i="3"/>
  <c r="D1" i="3"/>
  <c r="E1" i="3"/>
  <c r="F1" i="3"/>
  <c r="G1" i="3"/>
  <c r="A2" i="3"/>
  <c r="A5" i="3"/>
  <c r="A9" i="3"/>
  <c r="A10" i="3"/>
  <c r="A13" i="3"/>
  <c r="A14" i="3"/>
  <c r="A1" i="3"/>
  <c r="B1" i="2"/>
  <c r="C1" i="2"/>
  <c r="D1" i="2"/>
  <c r="E1" i="2"/>
  <c r="F1" i="2"/>
  <c r="G1" i="2"/>
  <c r="A3" i="2"/>
  <c r="A4" i="2"/>
  <c r="A5" i="2"/>
  <c r="A12" i="2"/>
  <c r="A13" i="2"/>
  <c r="A14" i="2"/>
  <c r="A1" i="2"/>
  <c r="A14" i="1"/>
  <c r="A14" i="7" s="1"/>
  <c r="A12" i="1"/>
  <c r="A12" i="5" s="1"/>
  <c r="A10" i="1"/>
  <c r="A10" i="7" s="1"/>
  <c r="A9" i="1"/>
  <c r="A9" i="4" s="1"/>
  <c r="A8" i="1"/>
  <c r="A8" i="7" s="1"/>
  <c r="A7" i="1"/>
  <c r="A7" i="4" s="1"/>
  <c r="A6" i="1"/>
  <c r="A6" i="6" s="1"/>
  <c r="A5" i="1"/>
  <c r="A5" i="7" s="1"/>
  <c r="A4" i="1"/>
  <c r="A4" i="5" s="1"/>
  <c r="A3" i="1"/>
  <c r="A3" i="5" s="1"/>
  <c r="A2" i="1"/>
  <c r="A2" i="7" s="1"/>
  <c r="A11" i="1"/>
  <c r="A11" i="5" s="1"/>
  <c r="A7" i="7" l="1"/>
  <c r="A6" i="2"/>
  <c r="A6" i="4"/>
  <c r="A8" i="3"/>
  <c r="A7" i="5"/>
  <c r="A10" i="6"/>
  <c r="A2" i="6"/>
  <c r="A6" i="7"/>
  <c r="A4" i="7"/>
  <c r="A3" i="7"/>
  <c r="A8" i="5"/>
  <c r="A11" i="2"/>
  <c r="A7" i="3"/>
  <c r="A11" i="4"/>
  <c r="A10" i="2"/>
  <c r="A2" i="2"/>
  <c r="A6" i="3"/>
  <c r="A10" i="4"/>
  <c r="A2" i="4"/>
  <c r="A6" i="5"/>
  <c r="A9" i="6"/>
  <c r="A9" i="2"/>
  <c r="A8" i="6"/>
  <c r="A12" i="7"/>
  <c r="A8" i="2"/>
  <c r="A12" i="3"/>
  <c r="A4" i="3"/>
  <c r="A8" i="4"/>
  <c r="A7" i="6"/>
  <c r="A11" i="7"/>
  <c r="A7" i="2"/>
  <c r="A11" i="3"/>
  <c r="A3" i="3"/>
</calcChain>
</file>

<file path=xl/sharedStrings.xml><?xml version="1.0" encoding="utf-8"?>
<sst xmlns="http://schemas.openxmlformats.org/spreadsheetml/2006/main" count="31" uniqueCount="24">
  <si>
    <t>key</t>
  </si>
  <si>
    <t>P (bar)</t>
  </si>
  <si>
    <r>
      <t>T (</t>
    </r>
    <r>
      <rPr>
        <sz val="11"/>
        <color theme="1"/>
        <rFont val="Calibri"/>
        <family val="2"/>
      </rPr>
      <t>°C)</t>
    </r>
  </si>
  <si>
    <t>H (kJ/kg)</t>
  </si>
  <si>
    <t>s (kJ/kg K)</t>
  </si>
  <si>
    <t>m (kg/s)</t>
  </si>
  <si>
    <t>B (kW)</t>
  </si>
  <si>
    <t>WT</t>
  </si>
  <si>
    <t>REF</t>
  </si>
  <si>
    <t>T1180</t>
  </si>
  <si>
    <t>ETG87</t>
  </si>
  <si>
    <t>ECMP83</t>
  </si>
  <si>
    <t>RP84</t>
  </si>
  <si>
    <t>PINCH10</t>
  </si>
  <si>
    <t>CGAMR</t>
  </si>
  <si>
    <t>State</t>
  </si>
  <si>
    <t>Description</t>
  </si>
  <si>
    <t>Reference State</t>
  </si>
  <si>
    <t>Temperature Gases Turbine 1180 C</t>
  </si>
  <si>
    <t>Turbine Efficiency 87%</t>
  </si>
  <si>
    <t>Compressor Effciency 83%</t>
  </si>
  <si>
    <t>Pressure Ratio 8.4</t>
  </si>
  <si>
    <t>Pinch HRSG 10</t>
  </si>
  <si>
    <t>Plant bypass HRSG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</si>
</sst>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2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unizares-my.sharepoint.com/personal/ctorresc_unizar_es/Documents/Termoeconomia/Manual%20TaesLab/Ejemplos/cgam/cgam_model.xlsx" TargetMode="External"/><Relationship Id="rId1" Type="http://schemas.openxmlformats.org/officeDocument/2006/relationships/externalLinkPath" Target="cgam_mode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PhysicalDiagram"/>
      <sheetName val="Validate"/>
      <sheetName val="Flows"/>
      <sheetName val="Processes"/>
      <sheetName val="Exergy"/>
      <sheetName val="Format"/>
      <sheetName val="WasteDefinition"/>
      <sheetName val="WasteAllocation"/>
      <sheetName val="ResourcesCost"/>
    </sheetNames>
    <sheetDataSet>
      <sheetData sheetId="0"/>
      <sheetData sheetId="1"/>
      <sheetData sheetId="2">
        <row r="2">
          <cell r="A2" t="str">
            <v>NG</v>
          </cell>
        </row>
        <row r="3">
          <cell r="A3" t="str">
            <v>B1</v>
          </cell>
        </row>
        <row r="4">
          <cell r="A4" t="str">
            <v>B2</v>
          </cell>
        </row>
        <row r="5">
          <cell r="A5" t="str">
            <v>B3</v>
          </cell>
        </row>
        <row r="6">
          <cell r="A6" t="str">
            <v>B4</v>
          </cell>
        </row>
        <row r="7">
          <cell r="A7" t="str">
            <v>B5</v>
          </cell>
        </row>
        <row r="8">
          <cell r="A8" t="str">
            <v>B6</v>
          </cell>
        </row>
        <row r="9">
          <cell r="A9" t="str">
            <v>B7</v>
          </cell>
        </row>
        <row r="10">
          <cell r="A10" t="str">
            <v>B8</v>
          </cell>
        </row>
        <row r="11">
          <cell r="A11" t="str">
            <v>B9</v>
          </cell>
        </row>
        <row r="13">
          <cell r="A13" t="str">
            <v>WC</v>
          </cell>
        </row>
        <row r="14">
          <cell r="A14" t="str">
            <v>QG</v>
          </cell>
        </row>
      </sheetData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624DF5-D3EB-44A9-8336-8148A682EDC7}">
  <dimension ref="A1:H14"/>
  <sheetViews>
    <sheetView workbookViewId="0">
      <selection activeCell="H11" sqref="H11"/>
    </sheetView>
  </sheetViews>
  <sheetFormatPr baseColWidth="10" defaultRowHeight="15" x14ac:dyDescent="0.25"/>
  <sheetData>
    <row r="1" spans="1:8" x14ac:dyDescent="0.25">
      <c r="A1" t="str">
        <f>REF!A1</f>
        <v>key</v>
      </c>
      <c r="B1" t="s">
        <v>8</v>
      </c>
      <c r="C1" t="s">
        <v>9</v>
      </c>
      <c r="D1" t="s">
        <v>10</v>
      </c>
      <c r="E1" t="s">
        <v>11</v>
      </c>
      <c r="F1" t="s">
        <v>12</v>
      </c>
      <c r="G1" t="s">
        <v>13</v>
      </c>
      <c r="H1" t="s">
        <v>14</v>
      </c>
    </row>
    <row r="2" spans="1:8" x14ac:dyDescent="0.25">
      <c r="A2" t="str">
        <f>REF!A2</f>
        <v>B1</v>
      </c>
      <c r="B2">
        <f>REF!G2/1000</f>
        <v>0</v>
      </c>
      <c r="C2">
        <f>'T1180'!G2/1000</f>
        <v>0</v>
      </c>
      <c r="D2">
        <f>'ETG87'!G2/1000</f>
        <v>0</v>
      </c>
      <c r="E2">
        <f>ECMP83!G2/1000</f>
        <v>0</v>
      </c>
      <c r="F2">
        <f>'RP84'!G2/1000</f>
        <v>0</v>
      </c>
      <c r="G2">
        <f>PINCH10!G2/1000</f>
        <v>0</v>
      </c>
      <c r="H2">
        <f>B2</f>
        <v>0</v>
      </c>
    </row>
    <row r="3" spans="1:8" x14ac:dyDescent="0.25">
      <c r="A3" t="str">
        <f>REF!A3</f>
        <v>B2</v>
      </c>
      <c r="B3">
        <f>REF!G3/1000</f>
        <v>28.510999999999999</v>
      </c>
      <c r="C3">
        <f>'T1180'!G3/1000</f>
        <v>29.338000000000001</v>
      </c>
      <c r="D3">
        <f>'ETG87'!G3/1000</f>
        <v>29.096</v>
      </c>
      <c r="E3">
        <f>ECMP83!G3/1000</f>
        <v>29.062999999999999</v>
      </c>
      <c r="F3">
        <f>'RP84'!G3/1000</f>
        <v>28.311</v>
      </c>
      <c r="G3">
        <f>PINCH10!G3/1000</f>
        <v>28.510999999999999</v>
      </c>
      <c r="H3">
        <f t="shared" ref="H3:H14" si="0">B3</f>
        <v>28.510999999999999</v>
      </c>
    </row>
    <row r="4" spans="1:8" x14ac:dyDescent="0.25">
      <c r="A4" t="str">
        <f>REF!A4</f>
        <v>B3</v>
      </c>
      <c r="B4">
        <f>REF!G4/1000</f>
        <v>47.246000000000002</v>
      </c>
      <c r="C4">
        <f>'T1180'!G4/1000</f>
        <v>47.84</v>
      </c>
      <c r="D4">
        <f>'ETG87'!G4/1000</f>
        <v>48.499000000000002</v>
      </c>
      <c r="E4">
        <f>ECMP83!G4/1000</f>
        <v>47.89</v>
      </c>
      <c r="F4">
        <f>'RP84'!G4/1000</f>
        <v>47.363999999999997</v>
      </c>
      <c r="G4">
        <f>PINCH10!G4/1000</f>
        <v>47.246000000000002</v>
      </c>
      <c r="H4">
        <f t="shared" si="0"/>
        <v>47.246000000000002</v>
      </c>
    </row>
    <row r="5" spans="1:8" x14ac:dyDescent="0.25">
      <c r="A5" t="str">
        <f>REF!A5</f>
        <v>B4</v>
      </c>
      <c r="B5">
        <f>REF!G5/1000</f>
        <v>104.268</v>
      </c>
      <c r="C5">
        <f>'T1180'!G5/1000</f>
        <v>105.253</v>
      </c>
      <c r="D5">
        <f>'ETG87'!G5/1000</f>
        <v>106.398</v>
      </c>
      <c r="E5">
        <f>ECMP83!G5/1000</f>
        <v>105.58799999999999</v>
      </c>
      <c r="F5">
        <f>'RP84'!G5/1000</f>
        <v>104.389</v>
      </c>
      <c r="G5">
        <f>PINCH10!G5/1000</f>
        <v>104.268</v>
      </c>
      <c r="H5">
        <f t="shared" si="0"/>
        <v>104.268</v>
      </c>
    </row>
    <row r="6" spans="1:8" x14ac:dyDescent="0.25">
      <c r="A6" t="str">
        <f>REF!A6</f>
        <v>B5</v>
      </c>
      <c r="B6">
        <f>REF!G6/1000</f>
        <v>40.496000000000002</v>
      </c>
      <c r="C6">
        <f>'T1180'!G6/1000</f>
        <v>40.502000000000002</v>
      </c>
      <c r="D6">
        <f>'ETG87'!G6/1000</f>
        <v>41.747</v>
      </c>
      <c r="E6">
        <f>ECMP83!G6/1000</f>
        <v>41.009</v>
      </c>
      <c r="F6">
        <f>'RP84'!G6/1000</f>
        <v>40.840000000000003</v>
      </c>
      <c r="G6">
        <f>PINCH10!G6/1000</f>
        <v>40.496000000000002</v>
      </c>
      <c r="H6">
        <f t="shared" si="0"/>
        <v>40.496000000000002</v>
      </c>
    </row>
    <row r="7" spans="1:8" x14ac:dyDescent="0.25">
      <c r="A7" t="str">
        <f>REF!A7</f>
        <v>B6</v>
      </c>
      <c r="B7">
        <f>REF!G7/1000</f>
        <v>19.556999999999999</v>
      </c>
      <c r="C7">
        <f>'T1180'!G7/1000</f>
        <v>19.815000000000001</v>
      </c>
      <c r="D7">
        <f>'ETG87'!G7/1000</f>
        <v>20.064</v>
      </c>
      <c r="E7">
        <f>ECMP83!G7/1000</f>
        <v>19.986000000000001</v>
      </c>
      <c r="F7">
        <f>'RP84'!G7/1000</f>
        <v>19.532</v>
      </c>
      <c r="G7">
        <f>PINCH10!G7/1000</f>
        <v>19.556999999999999</v>
      </c>
      <c r="H7">
        <f t="shared" si="0"/>
        <v>19.556999999999999</v>
      </c>
    </row>
    <row r="8" spans="1:8" x14ac:dyDescent="0.25">
      <c r="A8" t="str">
        <f>REF!A8</f>
        <v>B7</v>
      </c>
      <c r="B8">
        <f>REF!G8/1000</f>
        <v>2.0920000000000001</v>
      </c>
      <c r="C8">
        <f>'T1180'!G8/1000</f>
        <v>2.2069999999999999</v>
      </c>
      <c r="D8">
        <f>'ETG87'!G8/1000</f>
        <v>2.1160000000000001</v>
      </c>
      <c r="E8">
        <f>ECMP83!G8/1000</f>
        <v>2.0870000000000002</v>
      </c>
      <c r="F8">
        <f>'RP84'!G8/1000</f>
        <v>2.11</v>
      </c>
      <c r="G8">
        <f>PINCH10!G8/1000</f>
        <v>2.1859999999999999</v>
      </c>
      <c r="H8">
        <f>H7</f>
        <v>19.556999999999999</v>
      </c>
    </row>
    <row r="9" spans="1:8" x14ac:dyDescent="0.25">
      <c r="A9" t="str">
        <f>REF!A9</f>
        <v>B8</v>
      </c>
      <c r="B9">
        <f>REF!G9/1000</f>
        <v>0</v>
      </c>
      <c r="C9">
        <f>'T1180'!G9/1000</f>
        <v>0</v>
      </c>
      <c r="D9">
        <f>'ETG87'!G9/1000</f>
        <v>0</v>
      </c>
      <c r="E9">
        <f>ECMP83!G9/1000</f>
        <v>0</v>
      </c>
      <c r="F9">
        <f>'RP84'!G9/1000</f>
        <v>0</v>
      </c>
      <c r="G9">
        <f>PINCH10!G9/1000</f>
        <v>0</v>
      </c>
      <c r="H9">
        <f t="shared" si="0"/>
        <v>0</v>
      </c>
    </row>
    <row r="10" spans="1:8" x14ac:dyDescent="0.25">
      <c r="A10" t="str">
        <f>REF!A10</f>
        <v>B9</v>
      </c>
      <c r="B10">
        <f>REF!G10/1000</f>
        <v>12.625999999999999</v>
      </c>
      <c r="C10">
        <f>'T1180'!G10/1000</f>
        <v>12.744999999999999</v>
      </c>
      <c r="D10">
        <f>'ETG87'!G10/1000</f>
        <v>12.97</v>
      </c>
      <c r="E10">
        <f>ECMP83!G10/1000</f>
        <v>12.930999999999999</v>
      </c>
      <c r="F10">
        <f>'RP84'!G10/1000</f>
        <v>12.599</v>
      </c>
      <c r="G10">
        <f>PINCH10!G10/1000</f>
        <v>12.512</v>
      </c>
      <c r="H10">
        <f>H9</f>
        <v>0</v>
      </c>
    </row>
    <row r="11" spans="1:8" x14ac:dyDescent="0.25">
      <c r="A11" t="str">
        <f>REF!A11</f>
        <v>NG</v>
      </c>
      <c r="B11">
        <f>REF!G11/1000</f>
        <v>82.710999999999999</v>
      </c>
      <c r="C11">
        <f>'T1180'!G11/1000</f>
        <v>83.674000000000007</v>
      </c>
      <c r="D11">
        <f>'ETG87'!G11/1000</f>
        <v>83.963999999999999</v>
      </c>
      <c r="E11">
        <f>ECMP83!G11/1000</f>
        <v>83.688000000000002</v>
      </c>
      <c r="F11">
        <f>'RP84'!G11/1000</f>
        <v>82.710999999999999</v>
      </c>
      <c r="G11">
        <f>PINCH10!G11/1000</f>
        <v>82.710999999999999</v>
      </c>
      <c r="H11">
        <f t="shared" si="0"/>
        <v>82.710999999999999</v>
      </c>
    </row>
    <row r="12" spans="1:8" x14ac:dyDescent="0.25">
      <c r="A12" t="str">
        <f>REF!A12</f>
        <v>WC</v>
      </c>
      <c r="B12">
        <f>REF!G12/1000</f>
        <v>31.096</v>
      </c>
      <c r="C12">
        <f>'T1180'!G12/1000</f>
        <v>31.998000000000001</v>
      </c>
      <c r="D12">
        <f>'ETG87'!G12/1000</f>
        <v>31.734000000000002</v>
      </c>
      <c r="E12">
        <f>ECMP83!G12/1000</f>
        <v>31.87</v>
      </c>
      <c r="F12">
        <f>'RP84'!G12/1000</f>
        <v>30.890999999999998</v>
      </c>
      <c r="G12">
        <f>PINCH10!G12/1000</f>
        <v>31.096</v>
      </c>
      <c r="H12">
        <f t="shared" si="0"/>
        <v>31.096</v>
      </c>
    </row>
    <row r="13" spans="1:8" x14ac:dyDescent="0.25">
      <c r="A13" t="str">
        <f>REF!A13</f>
        <v>WT</v>
      </c>
      <c r="B13">
        <f>REF!G13/1000</f>
        <v>30</v>
      </c>
      <c r="C13">
        <f>'T1180'!G13/1000</f>
        <v>30</v>
      </c>
      <c r="D13">
        <f>'ETG87'!G13/1000</f>
        <v>30</v>
      </c>
      <c r="E13">
        <f>ECMP83!G13/1000</f>
        <v>30</v>
      </c>
      <c r="F13">
        <f>'RP84'!G13/1000</f>
        <v>30</v>
      </c>
      <c r="G13">
        <f>PINCH10!G13/1000</f>
        <v>30</v>
      </c>
      <c r="H13">
        <f t="shared" si="0"/>
        <v>30</v>
      </c>
    </row>
    <row r="14" spans="1:8" x14ac:dyDescent="0.25">
      <c r="A14" t="str">
        <f>REF!A14</f>
        <v>QG</v>
      </c>
      <c r="B14">
        <f>REF!G14/1000</f>
        <v>2.0920000000000001</v>
      </c>
      <c r="C14">
        <f>'T1180'!G14/1000</f>
        <v>2.2069999999999999</v>
      </c>
      <c r="D14">
        <f>'ETG87'!G14/1000</f>
        <v>2.1160000000000001</v>
      </c>
      <c r="E14">
        <f>ECMP83!G14/1000</f>
        <v>2.0870000000000002</v>
      </c>
      <c r="F14">
        <f>'RP84'!G14/1000</f>
        <v>2.11</v>
      </c>
      <c r="G14">
        <f>PINCH10!G14/1000</f>
        <v>2.1859999999999999</v>
      </c>
      <c r="H14">
        <f>H7</f>
        <v>19.556999999999999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CDFF26-59B4-4D76-B8E5-34A94B11880E}">
  <dimension ref="A1:B8"/>
  <sheetViews>
    <sheetView workbookViewId="0">
      <selection activeCell="B4" sqref="B4"/>
    </sheetView>
  </sheetViews>
  <sheetFormatPr baseColWidth="10" defaultRowHeight="15" x14ac:dyDescent="0.25"/>
  <cols>
    <col min="2" max="2" width="39.85546875" customWidth="1"/>
  </cols>
  <sheetData>
    <row r="1" spans="1:2" x14ac:dyDescent="0.25">
      <c r="A1" t="s">
        <v>15</v>
      </c>
      <c r="B1" t="s">
        <v>16</v>
      </c>
    </row>
    <row r="2" spans="1:2" x14ac:dyDescent="0.25">
      <c r="A2" t="s">
        <v>8</v>
      </c>
      <c r="B2" t="s">
        <v>17</v>
      </c>
    </row>
    <row r="3" spans="1:2" x14ac:dyDescent="0.25">
      <c r="A3" t="s">
        <v>9</v>
      </c>
      <c r="B3" t="s">
        <v>18</v>
      </c>
    </row>
    <row r="4" spans="1:2" x14ac:dyDescent="0.25">
      <c r="A4" t="s">
        <v>10</v>
      </c>
      <c r="B4" t="s">
        <v>19</v>
      </c>
    </row>
    <row r="5" spans="1:2" x14ac:dyDescent="0.25">
      <c r="A5" t="s">
        <v>11</v>
      </c>
      <c r="B5" t="s">
        <v>20</v>
      </c>
    </row>
    <row r="6" spans="1:2" x14ac:dyDescent="0.25">
      <c r="A6" t="s">
        <v>12</v>
      </c>
      <c r="B6" t="s">
        <v>21</v>
      </c>
    </row>
    <row r="7" spans="1:2" x14ac:dyDescent="0.25">
      <c r="A7" t="s">
        <v>13</v>
      </c>
      <c r="B7" t="s">
        <v>22</v>
      </c>
    </row>
    <row r="8" spans="1:2" x14ac:dyDescent="0.25">
      <c r="A8" t="s">
        <v>14</v>
      </c>
      <c r="B8" t="s">
        <v>23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21233D-C8D2-4EA3-B4F0-EEC08BC4858F}">
  <dimension ref="A1:G14"/>
  <sheetViews>
    <sheetView tabSelected="1" workbookViewId="0">
      <selection activeCell="H1" sqref="H1:P18"/>
    </sheetView>
  </sheetViews>
  <sheetFormatPr baseColWidth="10" defaultRowHeight="15" x14ac:dyDescent="0.25"/>
  <cols>
    <col min="9" max="9" width="11.85546875" bestFit="1" customWidth="1"/>
  </cols>
  <sheetData>
    <row r="1" spans="1:7" x14ac:dyDescent="0.25">
      <c r="A1" s="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</row>
    <row r="2" spans="1:7" x14ac:dyDescent="0.25">
      <c r="A2" t="str">
        <f>[1]Flows!A3</f>
        <v>B1</v>
      </c>
      <c r="B2">
        <v>1.0129999999999999</v>
      </c>
      <c r="C2">
        <v>25</v>
      </c>
      <c r="D2">
        <v>0</v>
      </c>
      <c r="E2">
        <v>0</v>
      </c>
      <c r="F2">
        <v>103.3</v>
      </c>
      <c r="G2">
        <v>0</v>
      </c>
    </row>
    <row r="3" spans="1:7" x14ac:dyDescent="0.25">
      <c r="A3" t="str">
        <f>[1]Flows!A4</f>
        <v>B2</v>
      </c>
      <c r="B3">
        <v>8.6340000000000003</v>
      </c>
      <c r="C3">
        <v>325</v>
      </c>
      <c r="D3">
        <v>301.2</v>
      </c>
      <c r="E3">
        <v>8.3979999999999999E-2</v>
      </c>
      <c r="F3">
        <v>103.3</v>
      </c>
      <c r="G3">
        <v>28511</v>
      </c>
    </row>
    <row r="4" spans="1:7" x14ac:dyDescent="0.25">
      <c r="A4" t="str">
        <f>[1]Flows!A5</f>
        <v>B3</v>
      </c>
      <c r="B4">
        <v>8.202</v>
      </c>
      <c r="C4">
        <v>634.29999999999995</v>
      </c>
      <c r="D4">
        <v>611.79999999999995</v>
      </c>
      <c r="E4">
        <v>0.51729999999999998</v>
      </c>
      <c r="F4">
        <v>103.3</v>
      </c>
      <c r="G4">
        <v>47246</v>
      </c>
    </row>
    <row r="5" spans="1:7" x14ac:dyDescent="0.25">
      <c r="A5" t="str">
        <f>[1]Flows!A6</f>
        <v>B4</v>
      </c>
      <c r="B5">
        <v>7.7919999999999998</v>
      </c>
      <c r="C5">
        <v>1200</v>
      </c>
      <c r="D5">
        <v>1375</v>
      </c>
      <c r="E5">
        <v>1.2769999999999999</v>
      </c>
      <c r="F5">
        <v>104.9</v>
      </c>
      <c r="G5">
        <v>104268</v>
      </c>
    </row>
    <row r="6" spans="1:7" x14ac:dyDescent="0.25">
      <c r="A6" t="str">
        <f>[1]Flows!A7</f>
        <v>B5</v>
      </c>
      <c r="B6">
        <v>1.099</v>
      </c>
      <c r="C6">
        <v>702.3</v>
      </c>
      <c r="D6">
        <v>792.4</v>
      </c>
      <c r="E6">
        <v>1.363</v>
      </c>
      <c r="F6">
        <v>104.9</v>
      </c>
      <c r="G6">
        <v>40496</v>
      </c>
    </row>
    <row r="7" spans="1:7" x14ac:dyDescent="0.25">
      <c r="A7" t="str">
        <f>[1]Flows!A8</f>
        <v>B6</v>
      </c>
      <c r="B7">
        <v>1.0660000000000001</v>
      </c>
      <c r="C7">
        <v>441</v>
      </c>
      <c r="D7">
        <v>486.7</v>
      </c>
      <c r="E7">
        <v>1.0069999999999999</v>
      </c>
      <c r="F7">
        <v>104.9</v>
      </c>
      <c r="G7">
        <v>19557</v>
      </c>
    </row>
    <row r="8" spans="1:7" x14ac:dyDescent="0.25">
      <c r="A8" t="str">
        <f>[1]Flows!A9</f>
        <v>B7</v>
      </c>
      <c r="B8">
        <v>1.0129999999999999</v>
      </c>
      <c r="C8">
        <v>137.5</v>
      </c>
      <c r="D8">
        <v>131.6</v>
      </c>
      <c r="E8">
        <v>0.3745</v>
      </c>
      <c r="F8">
        <v>104.9</v>
      </c>
      <c r="G8">
        <v>2092</v>
      </c>
    </row>
    <row r="9" spans="1:7" x14ac:dyDescent="0.25">
      <c r="A9" t="str">
        <f>[1]Flows!A10</f>
        <v>B8</v>
      </c>
      <c r="B9">
        <v>1.0129999999999999</v>
      </c>
      <c r="C9">
        <v>25</v>
      </c>
      <c r="D9">
        <v>104.8</v>
      </c>
      <c r="E9">
        <v>0.3669</v>
      </c>
      <c r="F9">
        <v>13.83</v>
      </c>
      <c r="G9">
        <v>0</v>
      </c>
    </row>
    <row r="10" spans="1:7" x14ac:dyDescent="0.25">
      <c r="A10" t="str">
        <f>[1]Flows!A11</f>
        <v>B9</v>
      </c>
      <c r="B10">
        <v>20</v>
      </c>
      <c r="C10">
        <v>212.4</v>
      </c>
      <c r="D10">
        <v>2799</v>
      </c>
      <c r="E10">
        <v>6.34</v>
      </c>
      <c r="F10">
        <v>13.83</v>
      </c>
      <c r="G10">
        <v>12626</v>
      </c>
    </row>
    <row r="11" spans="1:7" x14ac:dyDescent="0.25">
      <c r="A11" t="str">
        <f>[1]Flows!A2</f>
        <v>NG</v>
      </c>
      <c r="F11">
        <v>1.6539999999999999</v>
      </c>
      <c r="G11">
        <v>82711</v>
      </c>
    </row>
    <row r="12" spans="1:7" x14ac:dyDescent="0.25">
      <c r="A12" t="str">
        <f>[1]Flows!A13</f>
        <v>WC</v>
      </c>
      <c r="G12">
        <v>31096</v>
      </c>
    </row>
    <row r="13" spans="1:7" x14ac:dyDescent="0.25">
      <c r="A13" t="s">
        <v>7</v>
      </c>
      <c r="G13">
        <v>30000</v>
      </c>
    </row>
    <row r="14" spans="1:7" x14ac:dyDescent="0.25">
      <c r="A14" t="str">
        <f>[1]Flows!A14</f>
        <v>QG</v>
      </c>
      <c r="G14">
        <v>2092</v>
      </c>
    </row>
  </sheetData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D3FDEC-1452-4B1E-80BE-318D735000B4}">
  <dimension ref="A1:G14"/>
  <sheetViews>
    <sheetView workbookViewId="0">
      <selection activeCell="C7" sqref="C7"/>
    </sheetView>
  </sheetViews>
  <sheetFormatPr baseColWidth="10" defaultRowHeight="15" x14ac:dyDescent="0.25"/>
  <sheetData>
    <row r="1" spans="1:7" x14ac:dyDescent="0.25">
      <c r="A1" t="str">
        <f>REF!A1</f>
        <v>key</v>
      </c>
      <c r="B1" t="str">
        <f>REF!B1</f>
        <v>P (bar)</v>
      </c>
      <c r="C1" t="str">
        <f>REF!C1</f>
        <v>T (°C)</v>
      </c>
      <c r="D1" t="str">
        <f>REF!D1</f>
        <v>H (kJ/kg)</v>
      </c>
      <c r="E1" t="str">
        <f>REF!E1</f>
        <v>s (kJ/kg K)</v>
      </c>
      <c r="F1" t="str">
        <f>REF!F1</f>
        <v>m (kg/s)</v>
      </c>
      <c r="G1" t="str">
        <f>REF!G1</f>
        <v>B (kW)</v>
      </c>
    </row>
    <row r="2" spans="1:7" x14ac:dyDescent="0.25">
      <c r="A2" t="str">
        <f>REF!A2</f>
        <v>B1</v>
      </c>
      <c r="B2">
        <v>1.0129999999999999</v>
      </c>
      <c r="C2">
        <v>25</v>
      </c>
      <c r="D2">
        <v>0</v>
      </c>
      <c r="E2">
        <v>0</v>
      </c>
      <c r="F2">
        <v>106.3</v>
      </c>
      <c r="G2">
        <v>0</v>
      </c>
    </row>
    <row r="3" spans="1:7" x14ac:dyDescent="0.25">
      <c r="A3" t="str">
        <f>REF!A3</f>
        <v>B2</v>
      </c>
      <c r="B3">
        <v>8.6340000000000003</v>
      </c>
      <c r="C3">
        <v>325</v>
      </c>
      <c r="D3">
        <v>301.2</v>
      </c>
      <c r="E3">
        <v>8.3979999999999999E-2</v>
      </c>
      <c r="F3">
        <v>106.3</v>
      </c>
      <c r="G3">
        <v>29338</v>
      </c>
    </row>
    <row r="4" spans="1:7" x14ac:dyDescent="0.25">
      <c r="A4" t="str">
        <f>REF!A4</f>
        <v>B3</v>
      </c>
      <c r="B4">
        <v>8.202</v>
      </c>
      <c r="C4">
        <v>623.5</v>
      </c>
      <c r="D4">
        <v>600.9</v>
      </c>
      <c r="E4">
        <v>0.50519999999999998</v>
      </c>
      <c r="F4">
        <v>106.3</v>
      </c>
      <c r="G4">
        <v>47840</v>
      </c>
    </row>
    <row r="5" spans="1:7" x14ac:dyDescent="0.25">
      <c r="A5" t="str">
        <f>REF!A5</f>
        <v>B4</v>
      </c>
      <c r="B5">
        <v>7.7919999999999998</v>
      </c>
      <c r="C5">
        <v>1180</v>
      </c>
      <c r="D5">
        <v>1351</v>
      </c>
      <c r="E5">
        <v>1.262</v>
      </c>
      <c r="F5">
        <v>107.9</v>
      </c>
      <c r="G5">
        <v>105253</v>
      </c>
    </row>
    <row r="6" spans="1:7" x14ac:dyDescent="0.25">
      <c r="A6" t="str">
        <f>REF!A6</f>
        <v>B5</v>
      </c>
      <c r="B6">
        <v>1.099</v>
      </c>
      <c r="C6">
        <v>689</v>
      </c>
      <c r="D6">
        <v>776.9</v>
      </c>
      <c r="E6">
        <v>1.347</v>
      </c>
      <c r="F6">
        <v>107.9</v>
      </c>
      <c r="G6">
        <v>40502</v>
      </c>
    </row>
    <row r="7" spans="1:7" x14ac:dyDescent="0.25">
      <c r="A7" t="str">
        <f>REF!A7</f>
        <v>B6</v>
      </c>
      <c r="B7">
        <v>1.0660000000000001</v>
      </c>
      <c r="C7">
        <v>436.8</v>
      </c>
      <c r="D7">
        <v>481.8</v>
      </c>
      <c r="E7">
        <v>1</v>
      </c>
      <c r="F7">
        <v>107.9</v>
      </c>
      <c r="G7">
        <v>19815</v>
      </c>
    </row>
    <row r="8" spans="1:7" x14ac:dyDescent="0.25">
      <c r="A8" t="str">
        <f>REF!A8</f>
        <v>B7</v>
      </c>
      <c r="B8">
        <v>1.0129999999999999</v>
      </c>
      <c r="C8">
        <v>139</v>
      </c>
      <c r="D8">
        <v>133.4</v>
      </c>
      <c r="E8">
        <v>0.379</v>
      </c>
      <c r="F8">
        <v>107.9</v>
      </c>
      <c r="G8">
        <v>2207</v>
      </c>
    </row>
    <row r="9" spans="1:7" x14ac:dyDescent="0.25">
      <c r="A9" t="str">
        <f>REF!A9</f>
        <v>B8</v>
      </c>
      <c r="B9">
        <v>1.0129999999999999</v>
      </c>
      <c r="C9">
        <v>25</v>
      </c>
      <c r="D9">
        <v>104.8</v>
      </c>
      <c r="E9">
        <v>0.3669</v>
      </c>
      <c r="F9">
        <v>13.96</v>
      </c>
      <c r="G9">
        <v>0</v>
      </c>
    </row>
    <row r="10" spans="1:7" x14ac:dyDescent="0.25">
      <c r="A10" t="str">
        <f>REF!A10</f>
        <v>B9</v>
      </c>
      <c r="B10">
        <v>20</v>
      </c>
      <c r="C10">
        <v>212.4</v>
      </c>
      <c r="D10">
        <v>2799</v>
      </c>
      <c r="E10">
        <v>6.34</v>
      </c>
      <c r="F10">
        <v>13.96</v>
      </c>
      <c r="G10">
        <v>12745</v>
      </c>
    </row>
    <row r="11" spans="1:7" x14ac:dyDescent="0.25">
      <c r="A11" t="str">
        <f>REF!A11</f>
        <v>NG</v>
      </c>
      <c r="F11">
        <v>1.673</v>
      </c>
      <c r="G11">
        <v>83674</v>
      </c>
    </row>
    <row r="12" spans="1:7" x14ac:dyDescent="0.25">
      <c r="A12" t="str">
        <f>REF!A12</f>
        <v>WC</v>
      </c>
      <c r="G12">
        <v>31998</v>
      </c>
    </row>
    <row r="13" spans="1:7" x14ac:dyDescent="0.25">
      <c r="A13" t="str">
        <f>REF!A13</f>
        <v>WT</v>
      </c>
      <c r="G13">
        <v>30000</v>
      </c>
    </row>
    <row r="14" spans="1:7" x14ac:dyDescent="0.25">
      <c r="A14" t="str">
        <f>REF!A14</f>
        <v>QG</v>
      </c>
      <c r="G14">
        <v>2207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F59296-7013-49FA-8425-FDA18DE62E0C}">
  <dimension ref="A1:G14"/>
  <sheetViews>
    <sheetView workbookViewId="0">
      <selection activeCell="E23" sqref="E23"/>
    </sheetView>
  </sheetViews>
  <sheetFormatPr baseColWidth="10" defaultRowHeight="15" x14ac:dyDescent="0.25"/>
  <sheetData>
    <row r="1" spans="1:7" x14ac:dyDescent="0.25">
      <c r="A1" t="str">
        <f>REF!A1</f>
        <v>key</v>
      </c>
      <c r="B1" t="str">
        <f>REF!B1</f>
        <v>P (bar)</v>
      </c>
      <c r="C1" t="str">
        <f>REF!C1</f>
        <v>T (°C)</v>
      </c>
      <c r="D1" t="str">
        <f>REF!D1</f>
        <v>H (kJ/kg)</v>
      </c>
      <c r="E1" t="str">
        <f>REF!E1</f>
        <v>s (kJ/kg K)</v>
      </c>
      <c r="F1" t="str">
        <f>REF!F1</f>
        <v>m (kg/s)</v>
      </c>
      <c r="G1" t="str">
        <f>REF!G1</f>
        <v>B (kW)</v>
      </c>
    </row>
    <row r="2" spans="1:7" x14ac:dyDescent="0.25">
      <c r="A2" t="str">
        <f>REF!A2</f>
        <v>B1</v>
      </c>
      <c r="B2">
        <v>1.0129999999999999</v>
      </c>
      <c r="C2">
        <v>25</v>
      </c>
      <c r="D2">
        <v>0</v>
      </c>
      <c r="E2">
        <v>0</v>
      </c>
      <c r="F2">
        <v>105.4</v>
      </c>
      <c r="G2">
        <v>0</v>
      </c>
    </row>
    <row r="3" spans="1:7" x14ac:dyDescent="0.25">
      <c r="A3" t="str">
        <f>REF!A3</f>
        <v>B2</v>
      </c>
      <c r="B3">
        <v>8.6340000000000003</v>
      </c>
      <c r="C3">
        <v>325</v>
      </c>
      <c r="D3">
        <v>301.2</v>
      </c>
      <c r="E3">
        <v>8.3979999999999999E-2</v>
      </c>
      <c r="F3">
        <v>105.4</v>
      </c>
      <c r="G3">
        <v>29096</v>
      </c>
    </row>
    <row r="4" spans="1:7" x14ac:dyDescent="0.25">
      <c r="A4" t="str">
        <f>REF!A4</f>
        <v>B3</v>
      </c>
      <c r="B4">
        <v>8.202</v>
      </c>
      <c r="C4">
        <v>638.29999999999995</v>
      </c>
      <c r="D4">
        <v>615.79999999999995</v>
      </c>
      <c r="E4">
        <v>0.52170000000000005</v>
      </c>
      <c r="F4">
        <v>105.4</v>
      </c>
      <c r="G4">
        <v>48499</v>
      </c>
    </row>
    <row r="5" spans="1:7" x14ac:dyDescent="0.25">
      <c r="A5" t="str">
        <f>REF!A5</f>
        <v>B4</v>
      </c>
      <c r="B5">
        <v>7.7919999999999998</v>
      </c>
      <c r="C5">
        <v>1200</v>
      </c>
      <c r="D5">
        <v>1375</v>
      </c>
      <c r="E5">
        <v>1.2769999999999999</v>
      </c>
      <c r="F5">
        <v>107.1</v>
      </c>
      <c r="G5">
        <v>106398</v>
      </c>
    </row>
    <row r="6" spans="1:7" x14ac:dyDescent="0.25">
      <c r="A6" t="str">
        <f>REF!A6</f>
        <v>B5</v>
      </c>
      <c r="B6">
        <v>1.099</v>
      </c>
      <c r="C6">
        <v>707.1</v>
      </c>
      <c r="D6">
        <v>798.1</v>
      </c>
      <c r="E6">
        <v>1.369</v>
      </c>
      <c r="F6">
        <v>107.1</v>
      </c>
      <c r="G6">
        <v>41747</v>
      </c>
    </row>
    <row r="7" spans="1:7" x14ac:dyDescent="0.25">
      <c r="A7" t="str">
        <f>REF!A7</f>
        <v>B6</v>
      </c>
      <c r="B7">
        <v>1.0660000000000001</v>
      </c>
      <c r="C7">
        <v>442.4</v>
      </c>
      <c r="D7">
        <v>488.4</v>
      </c>
      <c r="E7">
        <v>1.0089999999999999</v>
      </c>
      <c r="F7">
        <v>107.1</v>
      </c>
      <c r="G7">
        <v>20064</v>
      </c>
    </row>
    <row r="8" spans="1:7" x14ac:dyDescent="0.25">
      <c r="A8" t="str">
        <f>REF!A8</f>
        <v>B7</v>
      </c>
      <c r="B8">
        <v>1.0129999999999999</v>
      </c>
      <c r="C8">
        <v>136.9</v>
      </c>
      <c r="D8">
        <v>131</v>
      </c>
      <c r="E8">
        <v>0.373</v>
      </c>
      <c r="F8">
        <v>107.1</v>
      </c>
      <c r="G8">
        <v>2116</v>
      </c>
    </row>
    <row r="9" spans="1:7" x14ac:dyDescent="0.25">
      <c r="A9" t="str">
        <f>REF!A9</f>
        <v>B8</v>
      </c>
      <c r="B9">
        <v>1.0129999999999999</v>
      </c>
      <c r="C9">
        <v>25</v>
      </c>
      <c r="D9">
        <v>104.8</v>
      </c>
      <c r="E9">
        <v>0.3669</v>
      </c>
      <c r="F9">
        <v>14.2</v>
      </c>
      <c r="G9">
        <v>0</v>
      </c>
    </row>
    <row r="10" spans="1:7" x14ac:dyDescent="0.25">
      <c r="A10" t="str">
        <f>REF!A10</f>
        <v>B9</v>
      </c>
      <c r="B10">
        <v>20</v>
      </c>
      <c r="C10">
        <v>212.4</v>
      </c>
      <c r="D10">
        <v>2799</v>
      </c>
      <c r="E10">
        <v>6.34</v>
      </c>
      <c r="F10">
        <v>14.2</v>
      </c>
      <c r="G10">
        <v>12970</v>
      </c>
    </row>
    <row r="11" spans="1:7" x14ac:dyDescent="0.25">
      <c r="A11" t="str">
        <f>REF!A11</f>
        <v>NG</v>
      </c>
      <c r="F11">
        <v>1.679</v>
      </c>
      <c r="G11">
        <v>83964</v>
      </c>
    </row>
    <row r="12" spans="1:7" x14ac:dyDescent="0.25">
      <c r="A12" t="str">
        <f>REF!A12</f>
        <v>WC</v>
      </c>
      <c r="G12">
        <v>31734</v>
      </c>
    </row>
    <row r="13" spans="1:7" x14ac:dyDescent="0.25">
      <c r="A13" t="str">
        <f>REF!A13</f>
        <v>WT</v>
      </c>
      <c r="G13">
        <v>30000</v>
      </c>
    </row>
    <row r="14" spans="1:7" x14ac:dyDescent="0.25">
      <c r="A14" t="str">
        <f>REF!A14</f>
        <v>QG</v>
      </c>
      <c r="G14">
        <v>2116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D664E2-4622-43F7-BE22-BD5998C16C8D}">
  <dimension ref="A1:G14"/>
  <sheetViews>
    <sheetView workbookViewId="0">
      <selection sqref="A1:G1"/>
    </sheetView>
  </sheetViews>
  <sheetFormatPr baseColWidth="10" defaultRowHeight="15" x14ac:dyDescent="0.25"/>
  <sheetData>
    <row r="1" spans="1:7" x14ac:dyDescent="0.25">
      <c r="A1" t="str">
        <f>REF!A1</f>
        <v>key</v>
      </c>
      <c r="B1" t="str">
        <f>REF!B1</f>
        <v>P (bar)</v>
      </c>
      <c r="C1" t="str">
        <f>REF!C1</f>
        <v>T (°C)</v>
      </c>
      <c r="D1" t="str">
        <f>REF!D1</f>
        <v>H (kJ/kg)</v>
      </c>
      <c r="E1" t="str">
        <f>REF!E1</f>
        <v>s (kJ/kg K)</v>
      </c>
      <c r="F1" t="str">
        <f>REF!F1</f>
        <v>m (kg/s)</v>
      </c>
      <c r="G1" t="str">
        <f>REF!G1</f>
        <v>B (kW)</v>
      </c>
    </row>
    <row r="2" spans="1:7" x14ac:dyDescent="0.25">
      <c r="A2" t="str">
        <f>REF!A2</f>
        <v>B1</v>
      </c>
      <c r="B2">
        <v>1.0129999999999999</v>
      </c>
      <c r="C2">
        <v>25</v>
      </c>
      <c r="D2">
        <v>0</v>
      </c>
      <c r="E2">
        <v>0</v>
      </c>
      <c r="F2">
        <v>104.6</v>
      </c>
      <c r="G2">
        <v>0</v>
      </c>
    </row>
    <row r="3" spans="1:7" x14ac:dyDescent="0.25">
      <c r="A3" t="str">
        <f>REF!A3</f>
        <v>B2</v>
      </c>
      <c r="B3">
        <v>8.6340000000000003</v>
      </c>
      <c r="C3">
        <v>328.6</v>
      </c>
      <c r="D3">
        <v>304.8</v>
      </c>
      <c r="E3">
        <v>9.0029999999999999E-2</v>
      </c>
      <c r="F3">
        <v>104.6</v>
      </c>
      <c r="G3">
        <v>29063</v>
      </c>
    </row>
    <row r="4" spans="1:7" x14ac:dyDescent="0.25">
      <c r="A4" t="str">
        <f>REF!A4</f>
        <v>B3</v>
      </c>
      <c r="B4">
        <v>8.202</v>
      </c>
      <c r="C4">
        <v>635</v>
      </c>
      <c r="D4">
        <v>612.4</v>
      </c>
      <c r="E4">
        <v>0.51800000000000002</v>
      </c>
      <c r="F4">
        <v>104.6</v>
      </c>
      <c r="G4">
        <v>47890</v>
      </c>
    </row>
    <row r="5" spans="1:7" x14ac:dyDescent="0.25">
      <c r="A5" t="str">
        <f>REF!A5</f>
        <v>B4</v>
      </c>
      <c r="B5">
        <v>7.7919999999999998</v>
      </c>
      <c r="C5">
        <v>1200</v>
      </c>
      <c r="D5">
        <v>1375</v>
      </c>
      <c r="E5">
        <v>1.2769999999999999</v>
      </c>
      <c r="F5">
        <v>106.2</v>
      </c>
      <c r="G5">
        <v>105588</v>
      </c>
    </row>
    <row r="6" spans="1:7" x14ac:dyDescent="0.25">
      <c r="A6" t="str">
        <f>REF!A6</f>
        <v>B5</v>
      </c>
      <c r="B6">
        <v>1.099</v>
      </c>
      <c r="C6">
        <v>702.3</v>
      </c>
      <c r="D6">
        <v>792.4</v>
      </c>
      <c r="E6">
        <v>1.363</v>
      </c>
      <c r="F6">
        <v>106.2</v>
      </c>
      <c r="G6">
        <v>41009</v>
      </c>
    </row>
    <row r="7" spans="1:7" x14ac:dyDescent="0.25">
      <c r="A7" t="str">
        <f>REF!A7</f>
        <v>B6</v>
      </c>
      <c r="B7">
        <v>1.0660000000000001</v>
      </c>
      <c r="C7">
        <v>443.5</v>
      </c>
      <c r="D7">
        <v>489.6</v>
      </c>
      <c r="E7">
        <v>1.0109999999999999</v>
      </c>
      <c r="F7">
        <v>106.2</v>
      </c>
      <c r="G7">
        <v>19986</v>
      </c>
    </row>
    <row r="8" spans="1:7" x14ac:dyDescent="0.25">
      <c r="A8" t="str">
        <f>REF!A8</f>
        <v>B7</v>
      </c>
      <c r="B8">
        <v>1.0129999999999999</v>
      </c>
      <c r="C8">
        <v>136.6</v>
      </c>
      <c r="D8">
        <v>130.5</v>
      </c>
      <c r="E8">
        <v>0.37190000000000001</v>
      </c>
      <c r="F8">
        <v>106.2</v>
      </c>
      <c r="G8">
        <v>2087</v>
      </c>
    </row>
    <row r="9" spans="1:7" x14ac:dyDescent="0.25">
      <c r="A9" t="str">
        <f>REF!A9</f>
        <v>B8</v>
      </c>
      <c r="B9">
        <v>1.0129999999999999</v>
      </c>
      <c r="C9">
        <v>25</v>
      </c>
      <c r="D9">
        <v>104.8</v>
      </c>
      <c r="E9">
        <v>0.3669</v>
      </c>
      <c r="F9">
        <v>14.16</v>
      </c>
      <c r="G9">
        <v>0</v>
      </c>
    </row>
    <row r="10" spans="1:7" x14ac:dyDescent="0.25">
      <c r="A10" t="str">
        <f>REF!A10</f>
        <v>B9</v>
      </c>
      <c r="B10">
        <v>20</v>
      </c>
      <c r="C10">
        <v>212.4</v>
      </c>
      <c r="D10">
        <v>2799</v>
      </c>
      <c r="E10">
        <v>6.34</v>
      </c>
      <c r="F10">
        <v>14.16</v>
      </c>
      <c r="G10">
        <v>12931</v>
      </c>
    </row>
    <row r="11" spans="1:7" x14ac:dyDescent="0.25">
      <c r="A11" t="str">
        <f>REF!A11</f>
        <v>NG</v>
      </c>
      <c r="F11">
        <v>1.6739999999999999</v>
      </c>
      <c r="G11">
        <v>83688</v>
      </c>
    </row>
    <row r="12" spans="1:7" x14ac:dyDescent="0.25">
      <c r="A12" t="str">
        <f>REF!A12</f>
        <v>WC</v>
      </c>
      <c r="G12">
        <v>31870</v>
      </c>
    </row>
    <row r="13" spans="1:7" x14ac:dyDescent="0.25">
      <c r="A13" t="str">
        <f>REF!A13</f>
        <v>WT</v>
      </c>
      <c r="G13">
        <v>30000</v>
      </c>
    </row>
    <row r="14" spans="1:7" x14ac:dyDescent="0.25">
      <c r="A14" t="str">
        <f>REF!A14</f>
        <v>QG</v>
      </c>
      <c r="G14">
        <v>2087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F9B391-7B3F-4AA2-B2D8-4A026723DDE6}">
  <dimension ref="A1:G14"/>
  <sheetViews>
    <sheetView workbookViewId="0">
      <selection sqref="A1:G1"/>
    </sheetView>
  </sheetViews>
  <sheetFormatPr baseColWidth="10" defaultRowHeight="15" x14ac:dyDescent="0.25"/>
  <sheetData>
    <row r="1" spans="1:7" x14ac:dyDescent="0.25">
      <c r="A1" t="str">
        <f>REF!A1</f>
        <v>key</v>
      </c>
      <c r="B1" t="str">
        <f>REF!B1</f>
        <v>P (bar)</v>
      </c>
      <c r="C1" t="str">
        <f>REF!C1</f>
        <v>T (°C)</v>
      </c>
      <c r="D1" t="str">
        <f>REF!D1</f>
        <v>H (kJ/kg)</v>
      </c>
      <c r="E1" t="str">
        <f>REF!E1</f>
        <v>s (kJ/kg K)</v>
      </c>
      <c r="F1" t="str">
        <f>REF!F1</f>
        <v>m (kg/s)</v>
      </c>
      <c r="G1" t="str">
        <f>REF!G1</f>
        <v>B (kW)</v>
      </c>
    </row>
    <row r="2" spans="1:7" x14ac:dyDescent="0.25">
      <c r="A2" t="str">
        <f>REF!A2</f>
        <v>B1</v>
      </c>
      <c r="B2">
        <v>1.0129999999999999</v>
      </c>
      <c r="C2">
        <v>25</v>
      </c>
      <c r="D2">
        <v>0</v>
      </c>
      <c r="E2">
        <v>0</v>
      </c>
      <c r="F2">
        <v>103.5</v>
      </c>
      <c r="G2">
        <v>0</v>
      </c>
    </row>
    <row r="3" spans="1:7" x14ac:dyDescent="0.25">
      <c r="A3" t="str">
        <f>REF!A3</f>
        <v>B2</v>
      </c>
      <c r="B3">
        <v>8.5090000000000003</v>
      </c>
      <c r="C3">
        <v>322.2</v>
      </c>
      <c r="D3">
        <v>298.39999999999998</v>
      </c>
      <c r="E3">
        <v>8.3580000000000002E-2</v>
      </c>
      <c r="F3">
        <v>103.5</v>
      </c>
      <c r="G3">
        <v>28311</v>
      </c>
    </row>
    <row r="4" spans="1:7" x14ac:dyDescent="0.25">
      <c r="A4" t="str">
        <f>REF!A4</f>
        <v>B3</v>
      </c>
      <c r="B4">
        <v>8.0839999999999996</v>
      </c>
      <c r="C4">
        <v>636.20000000000005</v>
      </c>
      <c r="D4">
        <v>613.70000000000005</v>
      </c>
      <c r="E4">
        <v>0.52349999999999997</v>
      </c>
      <c r="F4">
        <v>103.5</v>
      </c>
      <c r="G4">
        <v>47364</v>
      </c>
    </row>
    <row r="5" spans="1:7" x14ac:dyDescent="0.25">
      <c r="A5" t="str">
        <f>REF!A5</f>
        <v>B4</v>
      </c>
      <c r="B5">
        <v>7.68</v>
      </c>
      <c r="C5">
        <v>1200</v>
      </c>
      <c r="D5">
        <v>1375</v>
      </c>
      <c r="E5">
        <v>1.282</v>
      </c>
      <c r="F5">
        <v>105.2</v>
      </c>
      <c r="G5">
        <v>104389</v>
      </c>
    </row>
    <row r="6" spans="1:7" x14ac:dyDescent="0.25">
      <c r="A6" t="str">
        <f>REF!A6</f>
        <v>B5</v>
      </c>
      <c r="B6">
        <v>1.099</v>
      </c>
      <c r="C6">
        <v>705.1</v>
      </c>
      <c r="D6">
        <v>795.8</v>
      </c>
      <c r="E6">
        <v>1.3660000000000001</v>
      </c>
      <c r="F6">
        <v>105.2</v>
      </c>
      <c r="G6">
        <v>40840</v>
      </c>
    </row>
    <row r="7" spans="1:7" x14ac:dyDescent="0.25">
      <c r="A7" t="str">
        <f>REF!A7</f>
        <v>B6</v>
      </c>
      <c r="B7">
        <v>1.0660000000000001</v>
      </c>
      <c r="C7">
        <v>439.9</v>
      </c>
      <c r="D7">
        <v>485.5</v>
      </c>
      <c r="E7">
        <v>1.0049999999999999</v>
      </c>
      <c r="F7">
        <v>105.2</v>
      </c>
      <c r="G7">
        <v>19532</v>
      </c>
    </row>
    <row r="8" spans="1:7" x14ac:dyDescent="0.25">
      <c r="A8" t="str">
        <f>REF!A8</f>
        <v>B7</v>
      </c>
      <c r="B8">
        <v>1.0129999999999999</v>
      </c>
      <c r="C8">
        <v>137.9</v>
      </c>
      <c r="D8">
        <v>132.1</v>
      </c>
      <c r="E8">
        <v>0.37559999999999999</v>
      </c>
      <c r="F8">
        <v>105.2</v>
      </c>
      <c r="G8">
        <v>2110</v>
      </c>
    </row>
    <row r="9" spans="1:7" x14ac:dyDescent="0.25">
      <c r="A9" t="str">
        <f>REF!A9</f>
        <v>B8</v>
      </c>
      <c r="B9">
        <v>1.0129999999999999</v>
      </c>
      <c r="C9">
        <v>25</v>
      </c>
      <c r="D9">
        <v>104.8</v>
      </c>
      <c r="E9">
        <v>0.3669</v>
      </c>
      <c r="F9">
        <v>13.8</v>
      </c>
      <c r="G9">
        <v>0</v>
      </c>
    </row>
    <row r="10" spans="1:7" x14ac:dyDescent="0.25">
      <c r="A10" t="str">
        <f>REF!A10</f>
        <v>B9</v>
      </c>
      <c r="B10">
        <v>20</v>
      </c>
      <c r="C10">
        <v>212.4</v>
      </c>
      <c r="D10">
        <v>2799</v>
      </c>
      <c r="E10">
        <v>6.34</v>
      </c>
      <c r="F10">
        <v>13.8</v>
      </c>
      <c r="G10">
        <v>12599</v>
      </c>
    </row>
    <row r="11" spans="1:7" x14ac:dyDescent="0.25">
      <c r="A11" t="str">
        <f>REF!A11</f>
        <v>NG</v>
      </c>
      <c r="F11">
        <v>1.6539999999999999</v>
      </c>
      <c r="G11">
        <v>82711</v>
      </c>
    </row>
    <row r="12" spans="1:7" x14ac:dyDescent="0.25">
      <c r="A12" t="str">
        <f>REF!A12</f>
        <v>WC</v>
      </c>
      <c r="G12">
        <v>30891</v>
      </c>
    </row>
    <row r="13" spans="1:7" x14ac:dyDescent="0.25">
      <c r="A13" t="str">
        <f>REF!A13</f>
        <v>WT</v>
      </c>
      <c r="G13">
        <v>30000</v>
      </c>
    </row>
    <row r="14" spans="1:7" x14ac:dyDescent="0.25">
      <c r="A14" t="str">
        <f>REF!A14</f>
        <v>QG</v>
      </c>
      <c r="G14">
        <v>2110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BD2FF9-862E-4579-9C2A-75A45983906D}">
  <dimension ref="A1:G14"/>
  <sheetViews>
    <sheetView workbookViewId="0">
      <selection sqref="A1:G1"/>
    </sheetView>
  </sheetViews>
  <sheetFormatPr baseColWidth="10" defaultRowHeight="15" x14ac:dyDescent="0.25"/>
  <sheetData>
    <row r="1" spans="1:7" x14ac:dyDescent="0.25">
      <c r="A1" t="str">
        <f>REF!A1</f>
        <v>key</v>
      </c>
      <c r="B1" t="str">
        <f>REF!B1</f>
        <v>P (bar)</v>
      </c>
      <c r="C1" t="str">
        <f>REF!C1</f>
        <v>T (°C)</v>
      </c>
      <c r="D1" t="str">
        <f>REF!D1</f>
        <v>H (kJ/kg)</v>
      </c>
      <c r="E1" t="str">
        <f>REF!E1</f>
        <v>s (kJ/kg K)</v>
      </c>
      <c r="F1" t="str">
        <f>REF!F1</f>
        <v>m (kg/s)</v>
      </c>
      <c r="G1" t="str">
        <f>REF!G1</f>
        <v>B (kW)</v>
      </c>
    </row>
    <row r="2" spans="1:7" x14ac:dyDescent="0.25">
      <c r="A2" t="str">
        <f>REF!A2</f>
        <v>B1</v>
      </c>
      <c r="B2">
        <v>1.0129999999999999</v>
      </c>
      <c r="C2">
        <v>25</v>
      </c>
      <c r="D2">
        <v>0</v>
      </c>
      <c r="E2">
        <v>0</v>
      </c>
      <c r="F2">
        <v>103.3</v>
      </c>
      <c r="G2">
        <v>0</v>
      </c>
    </row>
    <row r="3" spans="1:7" x14ac:dyDescent="0.25">
      <c r="A3" t="str">
        <f>REF!A3</f>
        <v>B2</v>
      </c>
      <c r="B3">
        <v>8.6340000000000003</v>
      </c>
      <c r="C3">
        <v>325</v>
      </c>
      <c r="D3">
        <v>301.2</v>
      </c>
      <c r="E3">
        <v>8.3979999999999999E-2</v>
      </c>
      <c r="F3">
        <v>103.3</v>
      </c>
      <c r="G3">
        <v>28511</v>
      </c>
    </row>
    <row r="4" spans="1:7" x14ac:dyDescent="0.25">
      <c r="A4" t="str">
        <f>REF!A4</f>
        <v>B3</v>
      </c>
      <c r="B4">
        <v>8.202</v>
      </c>
      <c r="C4">
        <v>634.29999999999995</v>
      </c>
      <c r="D4">
        <v>611.79999999999995</v>
      </c>
      <c r="E4">
        <v>0.51729999999999998</v>
      </c>
      <c r="F4">
        <v>103.3</v>
      </c>
      <c r="G4">
        <v>47246</v>
      </c>
    </row>
    <row r="5" spans="1:7" x14ac:dyDescent="0.25">
      <c r="A5" t="str">
        <f>REF!A5</f>
        <v>B4</v>
      </c>
      <c r="B5">
        <v>7.7919999999999998</v>
      </c>
      <c r="C5">
        <v>1200</v>
      </c>
      <c r="D5">
        <v>1375</v>
      </c>
      <c r="E5">
        <v>1.2769999999999999</v>
      </c>
      <c r="F5">
        <v>104.9</v>
      </c>
      <c r="G5">
        <v>104268</v>
      </c>
    </row>
    <row r="6" spans="1:7" x14ac:dyDescent="0.25">
      <c r="A6" t="str">
        <f>REF!A6</f>
        <v>B5</v>
      </c>
      <c r="B6">
        <v>1.099</v>
      </c>
      <c r="C6">
        <v>702.3</v>
      </c>
      <c r="D6">
        <v>792.4</v>
      </c>
      <c r="E6">
        <v>1.363</v>
      </c>
      <c r="F6">
        <v>104.9</v>
      </c>
      <c r="G6">
        <v>40496</v>
      </c>
    </row>
    <row r="7" spans="1:7" x14ac:dyDescent="0.25">
      <c r="A7" t="str">
        <f>REF!A7</f>
        <v>B6</v>
      </c>
      <c r="B7">
        <v>1.0660000000000001</v>
      </c>
      <c r="C7">
        <v>441</v>
      </c>
      <c r="D7">
        <v>486.7</v>
      </c>
      <c r="E7">
        <v>1.0069999999999999</v>
      </c>
      <c r="F7">
        <v>104.9</v>
      </c>
      <c r="G7">
        <v>19557</v>
      </c>
    </row>
    <row r="8" spans="1:7" x14ac:dyDescent="0.25">
      <c r="A8" t="str">
        <f>REF!A8</f>
        <v>B7</v>
      </c>
      <c r="B8">
        <v>1.0129999999999999</v>
      </c>
      <c r="C8">
        <v>140.19999999999999</v>
      </c>
      <c r="D8">
        <v>134.80000000000001</v>
      </c>
      <c r="E8">
        <v>0.38240000000000002</v>
      </c>
      <c r="F8">
        <v>104.9</v>
      </c>
      <c r="G8">
        <v>2186</v>
      </c>
    </row>
    <row r="9" spans="1:7" x14ac:dyDescent="0.25">
      <c r="A9" t="str">
        <f>REF!A9</f>
        <v>B8</v>
      </c>
      <c r="B9">
        <v>1.0129999999999999</v>
      </c>
      <c r="C9">
        <v>25</v>
      </c>
      <c r="D9">
        <v>104.8</v>
      </c>
      <c r="E9">
        <v>0.3669</v>
      </c>
      <c r="F9">
        <v>13.7</v>
      </c>
      <c r="G9">
        <v>0</v>
      </c>
    </row>
    <row r="10" spans="1:7" x14ac:dyDescent="0.25">
      <c r="A10" t="str">
        <f>REF!A10</f>
        <v>B9</v>
      </c>
      <c r="B10">
        <v>20</v>
      </c>
      <c r="C10">
        <v>212.4</v>
      </c>
      <c r="D10">
        <v>2799</v>
      </c>
      <c r="E10">
        <v>6.34</v>
      </c>
      <c r="F10">
        <v>13.7</v>
      </c>
      <c r="G10">
        <v>12512</v>
      </c>
    </row>
    <row r="11" spans="1:7" x14ac:dyDescent="0.25">
      <c r="A11" t="str">
        <f>REF!A11</f>
        <v>NG</v>
      </c>
      <c r="F11">
        <v>1.6539999999999999</v>
      </c>
      <c r="G11">
        <v>82711</v>
      </c>
    </row>
    <row r="12" spans="1:7" x14ac:dyDescent="0.25">
      <c r="A12" t="str">
        <f>REF!A12</f>
        <v>WC</v>
      </c>
      <c r="G12">
        <v>31096</v>
      </c>
    </row>
    <row r="13" spans="1:7" x14ac:dyDescent="0.25">
      <c r="A13" t="str">
        <f>REF!A13</f>
        <v>WT</v>
      </c>
      <c r="G13">
        <v>30000</v>
      </c>
    </row>
    <row r="14" spans="1:7" x14ac:dyDescent="0.25">
      <c r="A14" t="str">
        <f>REF!A14</f>
        <v>QG</v>
      </c>
      <c r="G14">
        <v>2186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8</vt:i4>
      </vt:variant>
    </vt:vector>
  </HeadingPairs>
  <TitlesOfParts>
    <vt:vector size="8" baseType="lpstr">
      <vt:lpstr>Exergy</vt:lpstr>
      <vt:lpstr>Index</vt:lpstr>
      <vt:lpstr>REF</vt:lpstr>
      <vt:lpstr>T1180</vt:lpstr>
      <vt:lpstr>ETG87</vt:lpstr>
      <vt:lpstr>ECMP83</vt:lpstr>
      <vt:lpstr>RP84</vt:lpstr>
      <vt:lpstr>PINCH10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César Torres Cuadra</dc:creator>
  <cp:lastModifiedBy>César Torres Cuadra</cp:lastModifiedBy>
  <dcterms:created xsi:type="dcterms:W3CDTF">2023-06-05T13:25:09Z</dcterms:created>
  <dcterms:modified xsi:type="dcterms:W3CDTF">2023-06-05T14:50:15Z</dcterms:modified>
</cp:coreProperties>
</file>